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jt6869\Documents\"/>
    </mc:Choice>
  </mc:AlternateContent>
  <xr:revisionPtr revIDLastSave="0" documentId="8_{7F5B9A17-6356-4137-BD66-A1C8D115266C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2020-2021-Proposed Budg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6" i="1" l="1"/>
  <c r="D24" i="1" l="1"/>
  <c r="D5" i="1"/>
  <c r="D38" i="1"/>
  <c r="C38" i="1"/>
  <c r="B38" i="1"/>
  <c r="C35" i="1"/>
  <c r="B35" i="1"/>
  <c r="D34" i="1"/>
  <c r="D35" i="1" s="1"/>
  <c r="C29" i="1"/>
  <c r="D28" i="1"/>
  <c r="D25" i="1"/>
  <c r="D23" i="1"/>
  <c r="D22" i="1"/>
  <c r="D21" i="1"/>
  <c r="D19" i="1"/>
  <c r="D17" i="1"/>
  <c r="D14" i="1"/>
  <c r="D13" i="1"/>
  <c r="D12" i="1"/>
  <c r="D11" i="1"/>
  <c r="D10" i="1"/>
  <c r="C6" i="1"/>
  <c r="D4" i="1"/>
  <c r="C31" i="1" l="1"/>
  <c r="D29" i="1"/>
  <c r="B29" i="1"/>
  <c r="B31" i="1" s="1"/>
  <c r="D3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Imported Author</author>
  </authors>
  <commentList>
    <comment ref="B5" authorId="0" shapeId="0" xr:uid="{00000000-0006-0000-0000-000002000000}">
      <text>
        <r>
          <rPr>
            <sz val="11"/>
            <color indexed="8"/>
            <rFont val="Helvetica Neue"/>
          </rPr>
          <t>Imported Author:
[Threaded comment]
2020-2021 Magnet Student count: 384 
83 students at $60/per student = $4980
301 students @ $20/per student = $6020
We estimate that 80% will pay there dues
$11000 X 80%=$8800</t>
        </r>
      </text>
    </comment>
    <comment ref="B10" authorId="0" shapeId="0" xr:uid="{00000000-0006-0000-0000-000007000000}">
      <text>
        <r>
          <rPr>
            <sz val="11"/>
            <color indexed="8"/>
            <rFont val="Helvetica Neue"/>
          </rPr>
          <t>Services are being donated</t>
        </r>
      </text>
    </comment>
    <comment ref="A12" authorId="0" shapeId="0" xr:uid="{00000000-0006-0000-0000-000008000000}">
      <text>
        <r>
          <rPr>
            <sz val="11"/>
            <color indexed="8"/>
            <rFont val="Helvetica Neue"/>
          </rPr>
          <t>Imported Author:
Carla Smith:
Allotment used for team building outing</t>
        </r>
      </text>
    </comment>
    <comment ref="B13" authorId="0" shapeId="0" xr:uid="{00000000-0006-0000-0000-000009000000}">
      <text>
        <r>
          <rPr>
            <sz val="11"/>
            <color indexed="8"/>
            <rFont val="Helvetica Neue"/>
          </rPr>
          <t xml:space="preserve">
$270- Membership Renewal fee
$30- Corporation Registration Fee
</t>
        </r>
      </text>
    </comment>
    <comment ref="B16" authorId="0" shapeId="0" xr:uid="{00000000-0006-0000-0000-00000B000000}">
      <text>
        <r>
          <rPr>
            <sz val="11"/>
            <color indexed="8"/>
            <rFont val="Helvetica Neue"/>
          </rPr>
          <t>Imported Author:
Carla Smith:
Funds are used to provide lunch for paid magnet students, speakers and volunteers</t>
        </r>
      </text>
    </comment>
    <comment ref="B17" authorId="0" shapeId="0" xr:uid="{00000000-0006-0000-0000-00000D000000}">
      <text>
        <r>
          <rPr>
            <sz val="11"/>
            <color indexed="8"/>
            <rFont val="Helvetica Neue"/>
          </rPr>
          <t xml:space="preserve"> This is programs and activities to support a virtual environment </t>
        </r>
      </text>
    </comment>
    <comment ref="B21" authorId="0" shapeId="0" xr:uid="{00000000-0006-0000-0000-000010000000}">
      <text>
        <r>
          <rPr>
            <sz val="11"/>
            <color indexed="8"/>
            <rFont val="Helvetica Neue"/>
          </rPr>
          <t>Imported Author:
Comment:
  WMB provides cake, punch, cups, napkins and plates as well as  $100 given to church and $50 for security</t>
        </r>
      </text>
    </comment>
    <comment ref="B22" authorId="0" shapeId="0" xr:uid="{00000000-0006-0000-0000-000012000000}">
      <text>
        <r>
          <rPr>
            <sz val="11"/>
            <color indexed="8"/>
            <rFont val="Helvetica Neue"/>
          </rPr>
          <t xml:space="preserve">Imported Author:
Money is used for just shashes
</t>
        </r>
      </text>
    </comment>
    <comment ref="B23" authorId="0" shapeId="0" xr:uid="{00000000-0006-0000-0000-000018000000}">
      <text>
        <r>
          <rPr>
            <sz val="11"/>
            <color indexed="8"/>
            <rFont val="Helvetica Neue"/>
          </rPr>
          <t xml:space="preserve">Imported Author:
This amount is used to honor all teachers not just Magnet Teachers.  </t>
        </r>
      </text>
    </comment>
    <comment ref="B25" authorId="0" shapeId="0" xr:uid="{00000000-0006-0000-0000-000019000000}">
      <text>
        <r>
          <rPr>
            <sz val="11"/>
            <color indexed="8"/>
            <rFont val="Helvetica Neue"/>
          </rPr>
          <t xml:space="preserve">New Magnet students: Tshirt, tumbler, supplies 
</t>
        </r>
      </text>
    </comment>
    <comment ref="B26" authorId="0" shapeId="0" xr:uid="{00000000-0006-0000-0000-00001A000000}">
      <text>
        <r>
          <rPr>
            <sz val="11"/>
            <color indexed="8"/>
            <rFont val="Helvetica Neue"/>
          </rPr>
          <t>Incentives to support our magnet students.  (e-gift cards)</t>
        </r>
      </text>
    </comment>
    <comment ref="B28" authorId="0" shapeId="0" xr:uid="{00000000-0006-0000-0000-00001D000000}">
      <text>
        <r>
          <rPr>
            <sz val="11"/>
            <color indexed="8"/>
            <rFont val="Helvetica Neue"/>
          </rPr>
          <t>:
This amount would be for Senior Scholoarship and underclass summer program scholoarship.  
$6K for Seniors/$1K for Underclassmen</t>
        </r>
      </text>
    </comment>
  </commentList>
</comments>
</file>

<file path=xl/sharedStrings.xml><?xml version="1.0" encoding="utf-8"?>
<sst xmlns="http://schemas.openxmlformats.org/spreadsheetml/2006/main" count="38" uniqueCount="38">
  <si>
    <t>BUDGETED</t>
  </si>
  <si>
    <t>ACTUAL</t>
  </si>
  <si>
    <t xml:space="preserve"> +/-</t>
  </si>
  <si>
    <t>INCOME</t>
  </si>
  <si>
    <t>Membership Dues @ 80%</t>
  </si>
  <si>
    <t>Total Income</t>
  </si>
  <si>
    <t xml:space="preserve"> </t>
  </si>
  <si>
    <t>EXPENSES</t>
  </si>
  <si>
    <t>Operational</t>
  </si>
  <si>
    <t>Auditor</t>
  </si>
  <si>
    <t>Magnet Booster Club Outings</t>
  </si>
  <si>
    <t>501c3 - parentbooster.org</t>
  </si>
  <si>
    <t xml:space="preserve">BJ's Business Membership </t>
  </si>
  <si>
    <t>Student Development Support</t>
  </si>
  <si>
    <t>Magnet Program Support</t>
  </si>
  <si>
    <t>Magnet Pinning - Ceremony and Refreshments</t>
  </si>
  <si>
    <t>Mr. &amp; Ms. Magnet</t>
  </si>
  <si>
    <t>SWAG Student Items</t>
  </si>
  <si>
    <t>Magnet Student Incentives</t>
  </si>
  <si>
    <t>Scholarships</t>
  </si>
  <si>
    <t>TOTAL EXPENSES</t>
  </si>
  <si>
    <t>NET INCOME</t>
  </si>
  <si>
    <t>Stretch Goal</t>
  </si>
  <si>
    <t>Company Sponsorship</t>
  </si>
  <si>
    <t>Total "Stretch Goal" Income</t>
  </si>
  <si>
    <t>Additional Expenses</t>
  </si>
  <si>
    <t>Total "Additional" Expenses</t>
  </si>
  <si>
    <t xml:space="preserve">Westlake Magnet Booster Club
2020-2021 Proposed Budget
</t>
  </si>
  <si>
    <t>Starting Balance as of July 1, 2020</t>
  </si>
  <si>
    <t>27, 722.94</t>
  </si>
  <si>
    <t>Senior Luncheon (2020)</t>
  </si>
  <si>
    <t>Senior Gifts (2021)</t>
  </si>
  <si>
    <t>Career Day LNL* (TBD/Spring 2021)</t>
  </si>
  <si>
    <t>2020-2021 Teacher Appreciation</t>
  </si>
  <si>
    <t>Magnet Teacher Gifts</t>
  </si>
  <si>
    <t>Virtual Banque (TBD)</t>
  </si>
  <si>
    <t xml:space="preserve">Executive Board Meeting </t>
  </si>
  <si>
    <t>Virtual Programs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</si>
</sst>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&quot; &quot;;\(&quot;$&quot;#,##0.00\)"/>
  </numFmts>
  <fonts count="12">
    <font>
      <sz val="11"/>
      <color indexed="8"/>
      <name val="Calibri"/>
    </font>
    <font>
      <sz val="16"/>
      <color indexed="8"/>
      <name val="Arial Black"/>
      <family val="2"/>
    </font>
    <font>
      <b/>
      <sz val="14"/>
      <color indexed="12"/>
      <name val="Calibri"/>
      <family val="2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Helvetica Neue"/>
    </font>
    <font>
      <b/>
      <strike/>
      <sz val="11"/>
      <color indexed="11"/>
      <name val="Calibri"/>
      <family val="2"/>
    </font>
    <font>
      <b/>
      <sz val="16"/>
      <color indexed="8"/>
      <name val="Calibri"/>
      <family val="2"/>
    </font>
    <font>
      <sz val="11"/>
      <color indexed="14"/>
      <name val="Calibri"/>
      <family val="2"/>
    </font>
    <font>
      <b/>
      <i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5"/>
        <bgColor auto="1"/>
      </patternFill>
    </fill>
  </fills>
  <borders count="32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medium">
        <color indexed="8"/>
      </bottom>
      <diagonal/>
    </border>
    <border>
      <left/>
      <right/>
      <top style="thin">
        <color indexed="10"/>
      </top>
      <bottom style="medium">
        <color indexed="8"/>
      </bottom>
      <diagonal/>
    </border>
    <border>
      <left/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ck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/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0"/>
      </left>
      <right style="thin">
        <color indexed="10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0"/>
      </left>
      <right style="thin">
        <color indexed="10"/>
      </right>
      <top/>
      <bottom/>
      <diagonal/>
    </border>
  </borders>
  <cellStyleXfs count="1">
    <xf numFmtId="0" fontId="0" fillId="0" borderId="0" applyNumberFormat="0" applyFill="0" applyBorder="0" applyProtection="0"/>
  </cellStyleXfs>
  <cellXfs count="66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0" borderId="4" xfId="0" applyFont="1" applyBorder="1" applyAlignment="1"/>
    <xf numFmtId="0" fontId="2" fillId="3" borderId="5" xfId="0" applyFont="1" applyFill="1" applyBorder="1" applyAlignment="1">
      <alignment vertical="top" wrapText="1"/>
    </xf>
    <xf numFmtId="49" fontId="3" fillId="3" borderId="5" xfId="0" applyNumberFormat="1" applyFont="1" applyFill="1" applyBorder="1" applyAlignment="1">
      <alignment horizontal="center" vertical="top" wrapText="1"/>
    </xf>
    <xf numFmtId="0" fontId="0" fillId="0" borderId="6" xfId="0" applyFont="1" applyBorder="1" applyAlignment="1"/>
    <xf numFmtId="49" fontId="3" fillId="2" borderId="7" xfId="0" applyNumberFormat="1" applyFont="1" applyFill="1" applyBorder="1" applyAlignment="1">
      <alignment horizontal="center" vertical="center" wrapText="1"/>
    </xf>
    <xf numFmtId="0" fontId="0" fillId="0" borderId="8" xfId="0" applyFont="1" applyBorder="1" applyAlignment="1"/>
    <xf numFmtId="49" fontId="0" fillId="3" borderId="5" xfId="0" applyNumberFormat="1" applyFont="1" applyFill="1" applyBorder="1" applyAlignment="1">
      <alignment horizontal="left" vertical="top" wrapText="1"/>
    </xf>
    <xf numFmtId="164" fontId="0" fillId="3" borderId="5" xfId="0" applyNumberFormat="1" applyFont="1" applyFill="1" applyBorder="1" applyAlignment="1">
      <alignment horizontal="center" vertical="top" wrapText="1"/>
    </xf>
    <xf numFmtId="164" fontId="6" fillId="3" borderId="5" xfId="0" applyNumberFormat="1" applyFont="1" applyFill="1" applyBorder="1" applyAlignment="1">
      <alignment horizontal="center" vertical="top" wrapText="1"/>
    </xf>
    <xf numFmtId="0" fontId="6" fillId="0" borderId="6" xfId="0" applyFont="1" applyBorder="1" applyAlignment="1"/>
    <xf numFmtId="0" fontId="6" fillId="0" borderId="4" xfId="0" applyFont="1" applyBorder="1" applyAlignment="1"/>
    <xf numFmtId="0" fontId="4" fillId="0" borderId="4" xfId="0" applyFont="1" applyBorder="1" applyAlignment="1"/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vertical="top" wrapText="1"/>
    </xf>
    <xf numFmtId="49" fontId="3" fillId="2" borderId="12" xfId="0" applyNumberFormat="1" applyFont="1" applyFill="1" applyBorder="1" applyAlignment="1">
      <alignment vertical="top" wrapText="1"/>
    </xf>
    <xf numFmtId="0" fontId="8" fillId="0" borderId="4" xfId="0" applyFont="1" applyBorder="1" applyAlignment="1"/>
    <xf numFmtId="0" fontId="0" fillId="0" borderId="13" xfId="0" applyFont="1" applyBorder="1" applyAlignment="1"/>
    <xf numFmtId="49" fontId="3" fillId="4" borderId="9" xfId="0" applyNumberFormat="1" applyFont="1" applyFill="1" applyBorder="1" applyAlignment="1">
      <alignment vertical="top" wrapText="1"/>
    </xf>
    <xf numFmtId="164" fontId="0" fillId="4" borderId="10" xfId="0" applyNumberFormat="1" applyFont="1" applyFill="1" applyBorder="1" applyAlignment="1">
      <alignment horizontal="center"/>
    </xf>
    <xf numFmtId="164" fontId="0" fillId="4" borderId="11" xfId="0" applyNumberFormat="1" applyFont="1" applyFill="1" applyBorder="1" applyAlignment="1">
      <alignment horizontal="center"/>
    </xf>
    <xf numFmtId="49" fontId="3" fillId="4" borderId="5" xfId="0" applyNumberFormat="1" applyFont="1" applyFill="1" applyBorder="1" applyAlignment="1">
      <alignment vertical="top" wrapText="1"/>
    </xf>
    <xf numFmtId="164" fontId="3" fillId="4" borderId="5" xfId="0" applyNumberFormat="1" applyFont="1" applyFill="1" applyBorder="1" applyAlignment="1">
      <alignment horizontal="center"/>
    </xf>
    <xf numFmtId="0" fontId="6" fillId="3" borderId="5" xfId="0" applyFont="1" applyFill="1" applyBorder="1" applyAlignment="1">
      <alignment horizontal="left" vertical="top" wrapText="1"/>
    </xf>
    <xf numFmtId="0" fontId="0" fillId="0" borderId="0" xfId="0" applyNumberFormat="1" applyFont="1" applyAlignment="1"/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0" fillId="3" borderId="9" xfId="0" applyNumberFormat="1" applyFont="1" applyFill="1" applyBorder="1" applyAlignment="1">
      <alignment horizontal="left" vertical="top" wrapText="1"/>
    </xf>
    <xf numFmtId="49" fontId="11" fillId="3" borderId="9" xfId="0" applyNumberFormat="1" applyFont="1" applyFill="1" applyBorder="1" applyAlignment="1">
      <alignment horizontal="left" vertical="top" wrapText="1"/>
    </xf>
    <xf numFmtId="49" fontId="0" fillId="3" borderId="15" xfId="0" applyNumberFormat="1" applyFont="1" applyFill="1" applyBorder="1" applyAlignment="1">
      <alignment horizontal="left" vertical="top" wrapText="1"/>
    </xf>
    <xf numFmtId="0" fontId="0" fillId="0" borderId="16" xfId="0" applyFont="1" applyBorder="1" applyAlignment="1"/>
    <xf numFmtId="164" fontId="0" fillId="2" borderId="17" xfId="0" applyNumberFormat="1" applyFont="1" applyFill="1" applyBorder="1" applyAlignment="1">
      <alignment horizontal="center"/>
    </xf>
    <xf numFmtId="164" fontId="0" fillId="2" borderId="18" xfId="0" applyNumberFormat="1" applyFont="1" applyFill="1" applyBorder="1" applyAlignment="1">
      <alignment horizontal="center"/>
    </xf>
    <xf numFmtId="164" fontId="0" fillId="3" borderId="14" xfId="0" applyNumberFormat="1" applyFont="1" applyFill="1" applyBorder="1" applyAlignment="1">
      <alignment horizontal="center" vertical="top" wrapText="1"/>
    </xf>
    <xf numFmtId="49" fontId="4" fillId="3" borderId="19" xfId="0" applyNumberFormat="1" applyFont="1" applyFill="1" applyBorder="1" applyAlignment="1">
      <alignment wrapText="1"/>
    </xf>
    <xf numFmtId="49" fontId="0" fillId="3" borderId="12" xfId="0" applyNumberFormat="1" applyFont="1" applyFill="1" applyBorder="1" applyAlignment="1">
      <alignment horizontal="left" vertical="top" wrapText="1"/>
    </xf>
    <xf numFmtId="0" fontId="0" fillId="3" borderId="9" xfId="0" applyFont="1" applyFill="1" applyBorder="1" applyAlignment="1">
      <alignment vertical="top" wrapText="1"/>
    </xf>
    <xf numFmtId="49" fontId="10" fillId="3" borderId="9" xfId="0" applyNumberFormat="1" applyFont="1" applyFill="1" applyBorder="1" applyAlignment="1">
      <alignment horizontal="left" vertical="top" wrapText="1"/>
    </xf>
    <xf numFmtId="49" fontId="9" fillId="3" borderId="9" xfId="0" applyNumberFormat="1" applyFont="1" applyFill="1" applyBorder="1" applyAlignment="1">
      <alignment horizontal="left" vertical="top" wrapText="1"/>
    </xf>
    <xf numFmtId="49" fontId="4" fillId="3" borderId="9" xfId="0" applyNumberFormat="1" applyFont="1" applyFill="1" applyBorder="1" applyAlignment="1">
      <alignment horizontal="left" vertical="top" wrapText="1"/>
    </xf>
    <xf numFmtId="164" fontId="0" fillId="3" borderId="20" xfId="0" applyNumberFormat="1" applyFont="1" applyFill="1" applyBorder="1" applyAlignment="1">
      <alignment horizontal="center" vertical="top" wrapText="1"/>
    </xf>
    <xf numFmtId="0" fontId="0" fillId="0" borderId="21" xfId="0" applyFont="1" applyBorder="1" applyAlignment="1"/>
    <xf numFmtId="0" fontId="4" fillId="0" borderId="16" xfId="0" applyFont="1" applyBorder="1" applyAlignment="1"/>
    <xf numFmtId="0" fontId="8" fillId="0" borderId="16" xfId="0" applyFont="1" applyBorder="1" applyAlignment="1"/>
    <xf numFmtId="164" fontId="4" fillId="3" borderId="14" xfId="0" applyNumberFormat="1" applyFont="1" applyFill="1" applyBorder="1" applyAlignment="1">
      <alignment horizontal="center" wrapText="1"/>
    </xf>
    <xf numFmtId="164" fontId="0" fillId="2" borderId="14" xfId="0" applyNumberFormat="1" applyFont="1" applyFill="1" applyBorder="1" applyAlignment="1">
      <alignment horizontal="center"/>
    </xf>
    <xf numFmtId="164" fontId="4" fillId="3" borderId="14" xfId="0" applyNumberFormat="1" applyFont="1" applyFill="1" applyBorder="1" applyAlignment="1">
      <alignment horizontal="center" vertical="top" wrapText="1"/>
    </xf>
    <xf numFmtId="164" fontId="8" fillId="3" borderId="14" xfId="0" applyNumberFormat="1" applyFont="1" applyFill="1" applyBorder="1" applyAlignment="1">
      <alignment horizontal="center" vertical="top" wrapText="1"/>
    </xf>
    <xf numFmtId="164" fontId="0" fillId="3" borderId="22" xfId="0" applyNumberFormat="1" applyFont="1" applyFill="1" applyBorder="1" applyAlignment="1">
      <alignment horizontal="center" vertical="top" wrapText="1"/>
    </xf>
    <xf numFmtId="164" fontId="0" fillId="3" borderId="23" xfId="0" applyNumberFormat="1" applyFont="1" applyFill="1" applyBorder="1" applyAlignment="1">
      <alignment horizontal="center" vertical="top" wrapText="1"/>
    </xf>
    <xf numFmtId="49" fontId="0" fillId="3" borderId="23" xfId="0" applyNumberFormat="1" applyFont="1" applyFill="1" applyBorder="1" applyAlignment="1">
      <alignment horizontal="center" vertical="top" wrapText="1"/>
    </xf>
    <xf numFmtId="164" fontId="7" fillId="2" borderId="24" xfId="0" applyNumberFormat="1" applyFont="1" applyFill="1" applyBorder="1" applyAlignment="1">
      <alignment horizontal="center" vertical="top" wrapText="1"/>
    </xf>
    <xf numFmtId="164" fontId="7" fillId="2" borderId="25" xfId="0" applyNumberFormat="1" applyFont="1" applyFill="1" applyBorder="1" applyAlignment="1">
      <alignment horizontal="center" vertical="top" wrapText="1"/>
    </xf>
    <xf numFmtId="164" fontId="7" fillId="2" borderId="26" xfId="0" applyNumberFormat="1" applyFont="1" applyFill="1" applyBorder="1" applyAlignment="1">
      <alignment horizontal="center" vertical="top" wrapText="1"/>
    </xf>
    <xf numFmtId="49" fontId="3" fillId="2" borderId="9" xfId="0" applyNumberFormat="1" applyFont="1" applyFill="1" applyBorder="1" applyAlignment="1">
      <alignment horizontal="center" vertical="top" wrapText="1"/>
    </xf>
    <xf numFmtId="164" fontId="4" fillId="3" borderId="22" xfId="0" applyNumberFormat="1" applyFont="1" applyFill="1" applyBorder="1" applyAlignment="1">
      <alignment horizontal="center" vertical="top" wrapText="1"/>
    </xf>
    <xf numFmtId="164" fontId="0" fillId="0" borderId="27" xfId="0" applyNumberFormat="1" applyFont="1" applyBorder="1" applyAlignment="1">
      <alignment horizontal="center"/>
    </xf>
    <xf numFmtId="164" fontId="3" fillId="2" borderId="28" xfId="0" applyNumberFormat="1" applyFont="1" applyFill="1" applyBorder="1" applyAlignment="1">
      <alignment horizontal="center" vertical="top" wrapText="1"/>
    </xf>
    <xf numFmtId="164" fontId="3" fillId="2" borderId="29" xfId="0" applyNumberFormat="1" applyFont="1" applyFill="1" applyBorder="1" applyAlignment="1">
      <alignment horizontal="center" vertical="top" wrapText="1"/>
    </xf>
    <xf numFmtId="164" fontId="3" fillId="2" borderId="30" xfId="0" applyNumberFormat="1" applyFont="1" applyFill="1" applyBorder="1" applyAlignment="1">
      <alignment horizontal="center" vertical="top" wrapText="1"/>
    </xf>
    <xf numFmtId="164" fontId="0" fillId="0" borderId="31" xfId="0" applyNumberFormat="1" applyFont="1" applyBorder="1" applyAlignment="1">
      <alignment horizontal="center"/>
    </xf>
    <xf numFmtId="164" fontId="3" fillId="2" borderId="28" xfId="0" applyNumberFormat="1" applyFont="1" applyFill="1" applyBorder="1" applyAlignment="1">
      <alignment horizontal="center"/>
    </xf>
    <xf numFmtId="164" fontId="3" fillId="2" borderId="29" xfId="0" applyNumberFormat="1" applyFont="1" applyFill="1" applyBorder="1" applyAlignment="1">
      <alignment horizontal="center"/>
    </xf>
    <xf numFmtId="164" fontId="3" fillId="2" borderId="30" xfId="0" applyNumberFormat="1" applyFont="1" applyFill="1" applyBorder="1" applyAlignment="1">
      <alignment horizontal="center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D8D8D8"/>
      <rgbColor rgb="FFAAAAAA"/>
      <rgbColor rgb="FFFF0000"/>
      <rgbColor rgb="FF548DD4"/>
      <rgbColor rgb="FFFFFFFF"/>
      <rgbColor rgb="FF0070C0"/>
      <rgbColor rgb="FFD6DCE4"/>
      <rgbColor rgb="FF00B05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Sheet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38"/>
  <sheetViews>
    <sheetView showGridLines="0" tabSelected="1" workbookViewId="0">
      <selection activeCell="D18" sqref="D18"/>
    </sheetView>
  </sheetViews>
  <sheetFormatPr defaultColWidth="14.28515625" defaultRowHeight="15" customHeight="1"/>
  <cols>
    <col min="1" max="1" width="41.140625" style="26" customWidth="1"/>
    <col min="2" max="2" width="25.7109375" style="26" customWidth="1"/>
    <col min="3" max="3" width="28.140625" style="26" customWidth="1"/>
    <col min="4" max="4" width="37" style="26" customWidth="1"/>
    <col min="5" max="25" width="8.85546875" style="1" hidden="1" customWidth="1"/>
    <col min="26" max="26" width="27.7109375" style="1" hidden="1" customWidth="1"/>
    <col min="27" max="27" width="14.28515625" style="1" customWidth="1"/>
    <col min="28" max="16384" width="14.28515625" style="1"/>
  </cols>
  <sheetData>
    <row r="1" spans="1:26" ht="91.5" customHeight="1" thickBot="1">
      <c r="A1" s="2"/>
      <c r="B1" s="27" t="s">
        <v>27</v>
      </c>
      <c r="C1" s="27"/>
      <c r="D1" s="28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8.75" customHeight="1" thickBot="1">
      <c r="A2" s="4"/>
      <c r="B2" s="5" t="s">
        <v>0</v>
      </c>
      <c r="C2" s="5" t="s">
        <v>1</v>
      </c>
      <c r="D2" s="5" t="s">
        <v>2</v>
      </c>
      <c r="E2" s="6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8.75" customHeight="1" thickBot="1">
      <c r="A3" s="7" t="s">
        <v>3</v>
      </c>
      <c r="B3" s="33"/>
      <c r="C3" s="33"/>
      <c r="D3" s="34"/>
      <c r="E3" s="8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20.25" customHeight="1" thickTop="1" thickBot="1">
      <c r="A4" s="36" t="s">
        <v>28</v>
      </c>
      <c r="B4" s="46" t="s">
        <v>29</v>
      </c>
      <c r="C4" s="46"/>
      <c r="D4" s="46" t="str">
        <f>B4</f>
        <v>27, 722.94</v>
      </c>
      <c r="E4" s="42"/>
      <c r="F4" s="6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" customHeight="1" thickBot="1">
      <c r="A5" s="37" t="s">
        <v>4</v>
      </c>
      <c r="B5" s="50">
        <v>8800</v>
      </c>
      <c r="C5" s="50">
        <v>6033.61</v>
      </c>
      <c r="D5" s="50">
        <f>B5-C5</f>
        <v>2766.3900000000003</v>
      </c>
      <c r="E5" s="4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21" customHeight="1" thickBot="1">
      <c r="A6" s="16" t="s">
        <v>5</v>
      </c>
      <c r="B6" s="53">
        <v>36522.94</v>
      </c>
      <c r="C6" s="54">
        <f>SUM(C5:C5)</f>
        <v>6033.61</v>
      </c>
      <c r="D6" s="55">
        <v>33028.550000000003</v>
      </c>
      <c r="E6" s="32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4.65" customHeight="1" thickBot="1">
      <c r="A7" s="38"/>
      <c r="B7" s="51"/>
      <c r="C7" s="52" t="s">
        <v>6</v>
      </c>
      <c r="D7" s="51"/>
      <c r="E7" s="32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8.75" customHeight="1" thickBot="1">
      <c r="A8" s="15" t="s">
        <v>7</v>
      </c>
      <c r="B8" s="47"/>
      <c r="C8" s="47"/>
      <c r="D8" s="47"/>
      <c r="E8" s="32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8.75" customHeight="1" thickBot="1">
      <c r="A9" s="16" t="s">
        <v>8</v>
      </c>
      <c r="B9" s="47"/>
      <c r="C9" s="47"/>
      <c r="D9" s="47"/>
      <c r="E9" s="32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4.65" customHeight="1" thickBot="1">
      <c r="A10" s="29" t="s">
        <v>9</v>
      </c>
      <c r="B10" s="35">
        <v>0</v>
      </c>
      <c r="C10" s="35"/>
      <c r="D10" s="35">
        <f t="shared" ref="D10:D14" si="0">B10-C10</f>
        <v>0</v>
      </c>
      <c r="E10" s="32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6.5" customHeight="1" thickBot="1">
      <c r="A11" s="30" t="s">
        <v>36</v>
      </c>
      <c r="B11" s="35">
        <v>350</v>
      </c>
      <c r="C11" s="35">
        <v>261</v>
      </c>
      <c r="D11" s="35">
        <f t="shared" si="0"/>
        <v>89</v>
      </c>
      <c r="E11" s="32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4.65" customHeight="1" thickBot="1">
      <c r="A12" s="29" t="s">
        <v>10</v>
      </c>
      <c r="B12" s="35">
        <v>0</v>
      </c>
      <c r="C12" s="35"/>
      <c r="D12" s="35">
        <f t="shared" si="0"/>
        <v>0</v>
      </c>
      <c r="E12" s="32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4.65" customHeight="1" thickBot="1">
      <c r="A13" s="29" t="s">
        <v>11</v>
      </c>
      <c r="B13" s="35">
        <v>300</v>
      </c>
      <c r="C13" s="35"/>
      <c r="D13" s="35">
        <f t="shared" si="0"/>
        <v>300</v>
      </c>
      <c r="E13" s="32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4.65" customHeight="1">
      <c r="A14" s="31" t="s">
        <v>12</v>
      </c>
      <c r="B14" s="35">
        <v>60</v>
      </c>
      <c r="C14" s="35"/>
      <c r="D14" s="35">
        <f t="shared" si="0"/>
        <v>60</v>
      </c>
      <c r="E14" s="32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thickBot="1">
      <c r="A15" s="17" t="s">
        <v>13</v>
      </c>
      <c r="B15" s="47"/>
      <c r="C15" s="47"/>
      <c r="D15" s="47"/>
      <c r="E15" s="32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thickBot="1">
      <c r="A16" s="29" t="s">
        <v>32</v>
      </c>
      <c r="B16" s="35">
        <v>1000</v>
      </c>
      <c r="C16" s="35"/>
      <c r="D16" s="35">
        <v>1000</v>
      </c>
      <c r="E16" s="32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thickBot="1">
      <c r="A17" s="29" t="s">
        <v>37</v>
      </c>
      <c r="B17" s="35">
        <v>2250</v>
      </c>
      <c r="C17" s="35"/>
      <c r="D17" s="35">
        <f t="shared" ref="D17:D19" si="1">B17-C17</f>
        <v>2250</v>
      </c>
      <c r="E17" s="32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s="26" customFormat="1" ht="15.75" customHeight="1" thickBot="1">
      <c r="A18" s="39" t="s">
        <v>30</v>
      </c>
      <c r="B18" s="35">
        <v>3000</v>
      </c>
      <c r="C18" s="35"/>
      <c r="D18" s="35">
        <v>3000</v>
      </c>
      <c r="E18" s="32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thickBot="1">
      <c r="A19" s="40" t="s">
        <v>31</v>
      </c>
      <c r="B19" s="35">
        <v>2500</v>
      </c>
      <c r="C19" s="35"/>
      <c r="D19" s="35">
        <f t="shared" si="1"/>
        <v>2500</v>
      </c>
      <c r="E19" s="32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thickBot="1">
      <c r="A20" s="16" t="s">
        <v>14</v>
      </c>
      <c r="B20" s="47"/>
      <c r="C20" s="47"/>
      <c r="D20" s="47"/>
      <c r="E20" s="32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thickBot="1">
      <c r="A21" s="29" t="s">
        <v>15</v>
      </c>
      <c r="B21" s="35">
        <v>300</v>
      </c>
      <c r="C21" s="35"/>
      <c r="D21" s="35">
        <f t="shared" ref="D21:D26" si="2">B21-C21</f>
        <v>300</v>
      </c>
      <c r="E21" s="32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 thickBot="1">
      <c r="A22" s="29" t="s">
        <v>16</v>
      </c>
      <c r="B22" s="35">
        <v>50</v>
      </c>
      <c r="C22" s="35"/>
      <c r="D22" s="35">
        <f t="shared" si="2"/>
        <v>50</v>
      </c>
      <c r="E22" s="32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thickBot="1">
      <c r="A23" s="29" t="s">
        <v>33</v>
      </c>
      <c r="B23" s="35">
        <v>2000</v>
      </c>
      <c r="C23" s="35">
        <v>1088.26</v>
      </c>
      <c r="D23" s="35">
        <f t="shared" si="2"/>
        <v>911.74</v>
      </c>
      <c r="E23" s="32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s="26" customFormat="1" ht="15.75" customHeight="1" thickBot="1">
      <c r="A24" s="29" t="s">
        <v>34</v>
      </c>
      <c r="B24" s="35">
        <v>2500</v>
      </c>
      <c r="C24" s="35">
        <v>2321</v>
      </c>
      <c r="D24" s="35">
        <f t="shared" si="2"/>
        <v>179</v>
      </c>
      <c r="E24" s="32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 thickBot="1">
      <c r="A25" s="41" t="s">
        <v>17</v>
      </c>
      <c r="B25" s="48">
        <v>1500</v>
      </c>
      <c r="C25" s="48">
        <v>1454.23</v>
      </c>
      <c r="D25" s="48">
        <f t="shared" si="2"/>
        <v>45.769999999999982</v>
      </c>
      <c r="E25" s="4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</row>
    <row r="26" spans="1:26" ht="15.75" customHeight="1" thickBot="1">
      <c r="A26" s="41" t="s">
        <v>18</v>
      </c>
      <c r="B26" s="35">
        <v>500</v>
      </c>
      <c r="C26" s="49"/>
      <c r="D26" s="35">
        <f t="shared" si="2"/>
        <v>500</v>
      </c>
      <c r="E26" s="45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spans="1:26" ht="15.75" customHeight="1" thickBot="1">
      <c r="A27" s="16" t="s">
        <v>35</v>
      </c>
      <c r="B27" s="47"/>
      <c r="C27" s="47"/>
      <c r="D27" s="47"/>
      <c r="E27" s="32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thickBot="1">
      <c r="A28" s="41" t="s">
        <v>19</v>
      </c>
      <c r="B28" s="57">
        <v>7000</v>
      </c>
      <c r="C28" s="57"/>
      <c r="D28" s="57">
        <f t="shared" ref="D28" si="3">B28-C28</f>
        <v>7000</v>
      </c>
      <c r="E28" s="4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</row>
    <row r="29" spans="1:26" ht="15.75" customHeight="1" thickBot="1">
      <c r="A29" s="56" t="s">
        <v>20</v>
      </c>
      <c r="B29" s="59">
        <f>SUM(B10:B28)</f>
        <v>23310</v>
      </c>
      <c r="C29" s="60">
        <f>SUM(C10:C28)</f>
        <v>5124.49</v>
      </c>
      <c r="D29" s="61">
        <f>SUM(D10:D28)</f>
        <v>18185.510000000002</v>
      </c>
      <c r="E29" s="32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thickBot="1">
      <c r="A30" s="19"/>
      <c r="B30" s="62"/>
      <c r="C30" s="62"/>
      <c r="D30" s="62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thickBot="1">
      <c r="A31" s="56" t="s">
        <v>21</v>
      </c>
      <c r="B31" s="63">
        <f>B6-B29</f>
        <v>13212.940000000002</v>
      </c>
      <c r="C31" s="64">
        <f>C6-C29</f>
        <v>909.11999999999989</v>
      </c>
      <c r="D31" s="65">
        <f>D6-D29</f>
        <v>14843.04</v>
      </c>
      <c r="E31" s="32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thickBot="1">
      <c r="A32" s="19"/>
      <c r="B32" s="58"/>
      <c r="C32" s="58"/>
      <c r="D32" s="58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thickBot="1">
      <c r="A33" s="20" t="s">
        <v>22</v>
      </c>
      <c r="B33" s="21"/>
      <c r="C33" s="21"/>
      <c r="D33" s="22"/>
      <c r="E33" s="6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thickBot="1">
      <c r="A34" s="9" t="s">
        <v>23</v>
      </c>
      <c r="B34" s="10">
        <v>6000</v>
      </c>
      <c r="C34" s="10"/>
      <c r="D34" s="10">
        <f>B34-C34</f>
        <v>6000</v>
      </c>
      <c r="E34" s="6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thickBot="1">
      <c r="A35" s="23" t="s">
        <v>24</v>
      </c>
      <c r="B35" s="24">
        <f>SUM(B34)</f>
        <v>6000</v>
      </c>
      <c r="C35" s="24">
        <f>SUM(C34)</f>
        <v>0</v>
      </c>
      <c r="D35" s="24">
        <f>SUM(D34)</f>
        <v>6000</v>
      </c>
      <c r="E35" s="6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thickBot="1">
      <c r="A36" s="20" t="s">
        <v>25</v>
      </c>
      <c r="B36" s="21"/>
      <c r="C36" s="21"/>
      <c r="D36" s="22"/>
      <c r="E36" s="6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thickBot="1">
      <c r="A37" s="25"/>
      <c r="B37" s="11"/>
      <c r="C37" s="11"/>
      <c r="D37" s="11"/>
      <c r="E37" s="12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ht="15.75" customHeight="1" thickBot="1">
      <c r="A38" s="23" t="s">
        <v>26</v>
      </c>
      <c r="B38" s="24">
        <f>SUM(B37:B37)</f>
        <v>0</v>
      </c>
      <c r="C38" s="24">
        <f>SUM(C37:C37)</f>
        <v>0</v>
      </c>
      <c r="D38" s="24">
        <f>SUM(D37:D37)</f>
        <v>0</v>
      </c>
      <c r="E38" s="6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</sheetData>
  <mergeCells count="1">
    <mergeCell ref="B1:D1"/>
  </mergeCells>
  <conditionalFormatting sqref="E4 B1:B38 C2:D38">
    <cfRule type="cellIs" dxfId="0" priority="1" stopIfTrue="1" operator="lessThan">
      <formula>0</formula>
    </cfRule>
  </conditionalFormatting>
  <pageMargins left="0.7" right="0.7" top="0.75" bottom="0.75" header="0" footer="0"/>
  <pageSetup scale="92" fitToHeight="0" orientation="landscape" horizontalDpi="4294967293" verticalDpi="4294967293" r:id="rId1"/>
  <headerFooter>
    <oddFooter>&amp;C&amp;"Helvetica Neue,Regular"&amp;12&amp;K000000&amp;P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2020-2021-Proposed 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THOMPSON, JENNIFER C</cp:lastModifiedBy>
  <cp:lastPrinted>2020-09-13T17:15:21Z</cp:lastPrinted>
  <dcterms:created xsi:type="dcterms:W3CDTF">2020-09-03T20:28:40Z</dcterms:created>
  <dcterms:modified xsi:type="dcterms:W3CDTF">2020-09-22T18:28:26Z</dcterms:modified>
</cp:coreProperties>
</file>